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C:\Users\MarissaAnting\Downloads\"/>
    </mc:Choice>
  </mc:AlternateContent>
  <xr:revisionPtr revIDLastSave="0" documentId="8_{DDD55D09-2C7E-4BC7-A166-58C0E609EB13}" xr6:coauthVersionLast="47" xr6:coauthVersionMax="47" xr10:uidLastSave="{00000000-0000-0000-0000-000000000000}"/>
  <bookViews>
    <workbookView xWindow="-110" yWindow="-110" windowWidth="19420" windowHeight="11500" xr2:uid="{D278071D-C4D2-45BD-B8FC-47228ED1F146}"/>
  </bookViews>
  <sheets>
    <sheet name="Business #1" sheetId="1" r:id="rId1"/>
  </sheets>
  <definedNames>
    <definedName name="_xlnm._FilterDatabase" localSheetId="0" hidden="1">'Business #1'!$L$24:$M$35</definedName>
    <definedName name="Dividends">#REF!</definedName>
    <definedName name="_xlnm.Print_Area">#REF!</definedName>
    <definedName name="Tslip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I57" i="1"/>
  <c r="I56" i="1"/>
  <c r="I55" i="1"/>
  <c r="I54" i="1"/>
  <c r="I53" i="1"/>
  <c r="I52" i="1"/>
  <c r="I51" i="1"/>
  <c r="C51" i="1"/>
  <c r="I50" i="1"/>
  <c r="I49" i="1"/>
  <c r="I58" i="1" s="1"/>
  <c r="G46" i="1"/>
  <c r="D45" i="1"/>
  <c r="G39" i="1"/>
  <c r="I36" i="1"/>
  <c r="I34" i="1"/>
  <c r="I32" i="1"/>
  <c r="I30" i="1"/>
  <c r="G26" i="1"/>
  <c r="H25" i="1"/>
  <c r="H24" i="1"/>
  <c r="H26" i="1" s="1"/>
  <c r="C20" i="1"/>
  <c r="C12" i="1"/>
  <c r="D8" i="1"/>
  <c r="C8" i="1"/>
  <c r="I24" i="1"/>
  <c r="C23" i="1" l="1"/>
  <c r="C54" i="1" s="1"/>
  <c r="I23" i="1"/>
  <c r="H57" i="1"/>
  <c r="J57" i="1" s="1"/>
  <c r="H55" i="1"/>
  <c r="J55" i="1" s="1"/>
  <c r="H53" i="1"/>
  <c r="J53" i="1" s="1"/>
  <c r="H36" i="1"/>
  <c r="J36" i="1" s="1"/>
  <c r="H34" i="1"/>
  <c r="J34" i="1" s="1"/>
  <c r="H32" i="1"/>
  <c r="J32" i="1" s="1"/>
  <c r="H30" i="1"/>
  <c r="J30" i="1" s="1"/>
  <c r="F69" i="1"/>
  <c r="F77" i="1"/>
  <c r="F73" i="1"/>
  <c r="F70" i="1"/>
  <c r="F67" i="1"/>
  <c r="H49" i="1"/>
  <c r="F76" i="1"/>
  <c r="F72" i="1"/>
  <c r="F68" i="1"/>
  <c r="H56" i="1"/>
  <c r="J56" i="1" s="1"/>
  <c r="H54" i="1"/>
  <c r="J54" i="1" s="1"/>
  <c r="H52" i="1"/>
  <c r="J52" i="1" s="1"/>
  <c r="H50" i="1"/>
  <c r="J50" i="1" s="1"/>
  <c r="H37" i="1"/>
  <c r="J37" i="1" s="1"/>
  <c r="H35" i="1"/>
  <c r="J35" i="1" s="1"/>
  <c r="H33" i="1"/>
  <c r="J33" i="1" s="1"/>
  <c r="H31" i="1"/>
  <c r="J31" i="1" s="1"/>
  <c r="H29" i="1"/>
  <c r="F75" i="1"/>
  <c r="F71" i="1"/>
  <c r="H51" i="1"/>
  <c r="J51" i="1" s="1"/>
  <c r="F74" i="1"/>
  <c r="C56" i="1"/>
  <c r="I59" i="1" s="1"/>
  <c r="I60" i="1"/>
  <c r="D49" i="1"/>
  <c r="D17" i="1"/>
  <c r="D18" i="1"/>
  <c r="D29" i="1"/>
  <c r="D35" i="1"/>
  <c r="D10" i="1"/>
  <c r="D19" i="1"/>
  <c r="J24" i="1"/>
  <c r="D46" i="1"/>
  <c r="D50" i="1"/>
  <c r="D28" i="1"/>
  <c r="D9" i="1"/>
  <c r="D31" i="1"/>
  <c r="D11" i="1"/>
  <c r="I29" i="1"/>
  <c r="I31" i="1"/>
  <c r="I33" i="1"/>
  <c r="I35" i="1"/>
  <c r="I37" i="1"/>
  <c r="D40" i="1"/>
  <c r="D16" i="1"/>
  <c r="D26" i="1"/>
  <c r="D47" i="1"/>
  <c r="D43" i="1"/>
  <c r="D30" i="1"/>
  <c r="D32" i="1"/>
  <c r="D34" i="1"/>
  <c r="D36" i="1"/>
  <c r="D38" i="1"/>
  <c r="D41" i="1"/>
  <c r="D48" i="1"/>
  <c r="D27" i="1"/>
  <c r="D33" i="1"/>
  <c r="D37" i="1"/>
  <c r="D15" i="1"/>
  <c r="D39" i="1"/>
  <c r="D42" i="1"/>
  <c r="J49" i="1" l="1"/>
  <c r="J58" i="1" s="1"/>
  <c r="D56" i="1" s="1"/>
  <c r="H58" i="1"/>
  <c r="D12" i="1"/>
  <c r="J29" i="1"/>
  <c r="J39" i="1" s="1"/>
  <c r="J40" i="1" s="1"/>
  <c r="D44" i="1" s="1"/>
  <c r="D51" i="1" s="1"/>
  <c r="H39" i="1"/>
  <c r="I39" i="1"/>
  <c r="D20" i="1"/>
  <c r="C59" i="1"/>
  <c r="D23" i="1" l="1"/>
  <c r="D54" i="1" s="1"/>
  <c r="D59" i="1" s="1"/>
</calcChain>
</file>

<file path=xl/sharedStrings.xml><?xml version="1.0" encoding="utf-8"?>
<sst xmlns="http://schemas.openxmlformats.org/spreadsheetml/2006/main" count="117" uniqueCount="83">
  <si>
    <t>T2125, Schedule C - Business Schedule</t>
  </si>
  <si>
    <t>ENTER DATA INTO GREY CELLS ONLY</t>
  </si>
  <si>
    <t>Name</t>
  </si>
  <si>
    <t>CAD</t>
  </si>
  <si>
    <t>Year</t>
  </si>
  <si>
    <t>USD</t>
  </si>
  <si>
    <t>Currency</t>
  </si>
  <si>
    <t>FX Rate</t>
  </si>
  <si>
    <t>Revenue</t>
  </si>
  <si>
    <t>Income</t>
  </si>
  <si>
    <t>Other Income</t>
  </si>
  <si>
    <t>Total</t>
  </si>
  <si>
    <t>COGS</t>
  </si>
  <si>
    <t>Opening</t>
  </si>
  <si>
    <t>Purchases</t>
  </si>
  <si>
    <t>Ending</t>
  </si>
  <si>
    <t>Gross Profit</t>
  </si>
  <si>
    <t>Car Expenses</t>
  </si>
  <si>
    <t>Rates in cents per mile</t>
  </si>
  <si>
    <t>Kilometers</t>
  </si>
  <si>
    <t>Miles</t>
  </si>
  <si>
    <t>Standard</t>
  </si>
  <si>
    <t>Business Mileage</t>
  </si>
  <si>
    <t>Expenses</t>
  </si>
  <si>
    <t>Total Mileage</t>
  </si>
  <si>
    <t>Advertising</t>
  </si>
  <si>
    <t>% Business Use</t>
  </si>
  <si>
    <t>Meals &amp; Entertainment (50%)</t>
  </si>
  <si>
    <t>Business Use</t>
  </si>
  <si>
    <t>Bad Debts</t>
  </si>
  <si>
    <t>Insurance</t>
  </si>
  <si>
    <t>Fuel &amp; Oil</t>
  </si>
  <si>
    <t>Interest &amp; Bank Charges</t>
  </si>
  <si>
    <t>Interest</t>
  </si>
  <si>
    <t>Bus Taxes, Licences &amp; Memberships</t>
  </si>
  <si>
    <t>Office Expenses</t>
  </si>
  <si>
    <t>Licence &amp; Registration</t>
  </si>
  <si>
    <t>Office Stationary &amp; Supplies</t>
  </si>
  <si>
    <t>Maintenance &amp; Repairs</t>
  </si>
  <si>
    <t>H1</t>
  </si>
  <si>
    <t>Prof Fees</t>
  </si>
  <si>
    <t>Leasing</t>
  </si>
  <si>
    <t>H2</t>
  </si>
  <si>
    <t>Management &amp; Admin Fees</t>
  </si>
  <si>
    <t>Other Expense #1</t>
  </si>
  <si>
    <t>Rent</t>
  </si>
  <si>
    <t>Other Expense #2</t>
  </si>
  <si>
    <t>Repairs &amp; Maintenance</t>
  </si>
  <si>
    <t>Other Expense #3</t>
  </si>
  <si>
    <t>Salaries, Wages &amp; Benefits</t>
  </si>
  <si>
    <t>4562 Depreciation</t>
  </si>
  <si>
    <t>Property Taxes</t>
  </si>
  <si>
    <t>Travel Expenses</t>
  </si>
  <si>
    <t>Greater of Standard and Actual</t>
  </si>
  <si>
    <t>Utilities</t>
  </si>
  <si>
    <t>Fuel Costs (except for MVs)</t>
  </si>
  <si>
    <t>Delivery, Freight, &amp; Express</t>
  </si>
  <si>
    <t>Home Office Expenses</t>
  </si>
  <si>
    <t>Motor Vehicle Expenses</t>
  </si>
  <si>
    <t>Business Use Area</t>
  </si>
  <si>
    <t>CCA/Depreciation</t>
  </si>
  <si>
    <t>Total Area</t>
  </si>
  <si>
    <t>Other Expense #4</t>
  </si>
  <si>
    <t>Heat</t>
  </si>
  <si>
    <t>Other Expense #5</t>
  </si>
  <si>
    <t>Electricity</t>
  </si>
  <si>
    <t>Total Expenses</t>
  </si>
  <si>
    <t>Maintenance</t>
  </si>
  <si>
    <t>Net Income/(Loss)</t>
  </si>
  <si>
    <t>Mortgage Interest</t>
  </si>
  <si>
    <t>Income/(Loss) before adjustments</t>
  </si>
  <si>
    <t>Business-Use-of-Home</t>
  </si>
  <si>
    <t>Amount Claimed</t>
  </si>
  <si>
    <t>Business-use-of-home-expenses available to carryforward</t>
  </si>
  <si>
    <t>Capital assets added in the current year</t>
  </si>
  <si>
    <t>Purchase Date</t>
  </si>
  <si>
    <t>Description</t>
  </si>
  <si>
    <t>Dep'n Method</t>
  </si>
  <si>
    <t xml:space="preserve">Amount </t>
  </si>
  <si>
    <t>Exch.</t>
  </si>
  <si>
    <t>YYYY-MM-DD</t>
  </si>
  <si>
    <t>and Life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</si>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</sst>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.0000_);_(* \(#,##0.0000\);_(* &quot;-&quot;??_);_(@_)"/>
    <numFmt numFmtId="166" formatCode="_(* #,##0_);_(* \(#,##0\);_(* &quot;-&quot;??_);_(@_)"/>
    <numFmt numFmtId="167" formatCode="0.000"/>
    <numFmt numFmtId="168" formatCode="_-* #,##0_-;\-* #,##0_-;_-* &quot;-&quot;??_-;_-@_-"/>
    <numFmt numFmtId="169" formatCode="_-&quot;$&quot;* #,##0_-;\-&quot;$&quot;* #,##0_-;_-&quot;$&quot;* &quot;-&quot;??_-;_-@_-"/>
    <numFmt numFmtId="170" formatCode="_(&quot;$&quot;* #,##0_);_(&quot;$&quot;* \(#,##0\);_(&quot;$&quot;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u/>
      <sz val="24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u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2" borderId="0" xfId="2" applyFill="1"/>
    <xf numFmtId="0" fontId="5" fillId="0" borderId="0" xfId="2"/>
    <xf numFmtId="0" fontId="0" fillId="3" borderId="0" xfId="0" applyFill="1"/>
    <xf numFmtId="0" fontId="7" fillId="0" borderId="0" xfId="2" applyFont="1"/>
    <xf numFmtId="0" fontId="7" fillId="0" borderId="0" xfId="2" applyFont="1" applyAlignment="1">
      <alignment vertical="top"/>
    </xf>
    <xf numFmtId="165" fontId="7" fillId="0" borderId="0" xfId="3" applyNumberFormat="1" applyFont="1" applyBorder="1" applyAlignment="1">
      <alignment vertical="top"/>
    </xf>
    <xf numFmtId="0" fontId="0" fillId="3" borderId="0" xfId="0" applyFill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/>
    <xf numFmtId="0" fontId="2" fillId="4" borderId="1" xfId="0" applyFont="1" applyFill="1" applyBorder="1" applyAlignment="1">
      <alignment horizontal="center"/>
    </xf>
    <xf numFmtId="43" fontId="0" fillId="3" borderId="0" xfId="1" applyFont="1" applyFill="1"/>
    <xf numFmtId="166" fontId="0" fillId="0" borderId="0" xfId="1" applyNumberFormat="1" applyFont="1"/>
    <xf numFmtId="43" fontId="0" fillId="3" borderId="1" xfId="1" applyFont="1" applyFill="1" applyBorder="1"/>
    <xf numFmtId="43" fontId="0" fillId="0" borderId="2" xfId="1" applyFont="1" applyBorder="1"/>
    <xf numFmtId="166" fontId="0" fillId="0" borderId="2" xfId="1" applyNumberFormat="1" applyFont="1" applyBorder="1"/>
    <xf numFmtId="43" fontId="0" fillId="0" borderId="0" xfId="1" applyFont="1"/>
    <xf numFmtId="165" fontId="7" fillId="0" borderId="0" xfId="3" applyNumberFormat="1" applyFont="1" applyFill="1" applyBorder="1" applyAlignment="1">
      <alignment vertical="top"/>
    </xf>
    <xf numFmtId="0" fontId="7" fillId="0" borderId="0" xfId="4" applyFont="1" applyAlignment="1">
      <alignment vertical="top"/>
    </xf>
    <xf numFmtId="165" fontId="7" fillId="0" borderId="0" xfId="4" applyNumberFormat="1" applyFont="1" applyAlignment="1">
      <alignment vertical="top"/>
    </xf>
    <xf numFmtId="0" fontId="6" fillId="0" borderId="3" xfId="2" applyFont="1" applyBorder="1"/>
    <xf numFmtId="0" fontId="5" fillId="0" borderId="3" xfId="2" applyBorder="1"/>
    <xf numFmtId="167" fontId="7" fillId="0" borderId="0" xfId="2" applyNumberFormat="1" applyFont="1"/>
    <xf numFmtId="166" fontId="5" fillId="3" borderId="3" xfId="1" applyNumberFormat="1" applyFont="1" applyFill="1" applyBorder="1"/>
    <xf numFmtId="166" fontId="5" fillId="0" borderId="3" xfId="1" applyNumberFormat="1" applyFont="1" applyBorder="1"/>
    <xf numFmtId="168" fontId="5" fillId="5" borderId="3" xfId="2" applyNumberFormat="1" applyFill="1" applyBorder="1"/>
    <xf numFmtId="10" fontId="5" fillId="0" borderId="3" xfId="2" applyNumberFormat="1" applyBorder="1"/>
    <xf numFmtId="0" fontId="5" fillId="0" borderId="4" xfId="2" applyBorder="1"/>
    <xf numFmtId="166" fontId="5" fillId="0" borderId="3" xfId="1" applyNumberFormat="1" applyFont="1" applyFill="1" applyBorder="1"/>
    <xf numFmtId="166" fontId="5" fillId="6" borderId="3" xfId="1" applyNumberFormat="1" applyFont="1" applyFill="1" applyBorder="1"/>
    <xf numFmtId="166" fontId="5" fillId="0" borderId="3" xfId="2" applyNumberFormat="1" applyBorder="1"/>
    <xf numFmtId="166" fontId="5" fillId="5" borderId="3" xfId="2" applyNumberFormat="1" applyFill="1" applyBorder="1"/>
    <xf numFmtId="0" fontId="5" fillId="5" borderId="0" xfId="2" applyFill="1"/>
    <xf numFmtId="0" fontId="5" fillId="5" borderId="0" xfId="2" applyFill="1" applyAlignment="1">
      <alignment horizontal="right"/>
    </xf>
    <xf numFmtId="166" fontId="5" fillId="7" borderId="3" xfId="2" applyNumberFormat="1" applyFill="1" applyBorder="1"/>
    <xf numFmtId="166" fontId="5" fillId="7" borderId="0" xfId="1" applyNumberFormat="1" applyFont="1" applyFill="1" applyBorder="1"/>
    <xf numFmtId="166" fontId="0" fillId="6" borderId="0" xfId="1" applyNumberFormat="1" applyFont="1" applyFill="1"/>
    <xf numFmtId="43" fontId="0" fillId="0" borderId="1" xfId="1" applyFont="1" applyBorder="1"/>
    <xf numFmtId="166" fontId="0" fillId="0" borderId="1" xfId="1" applyNumberFormat="1" applyFont="1" applyBorder="1"/>
    <xf numFmtId="43" fontId="5" fillId="8" borderId="0" xfId="1" applyFont="1" applyFill="1" applyBorder="1"/>
    <xf numFmtId="166" fontId="5" fillId="9" borderId="0" xfId="1" applyNumberFormat="1" applyFont="1" applyFill="1" applyBorder="1"/>
    <xf numFmtId="166" fontId="5" fillId="9" borderId="3" xfId="2" applyNumberFormat="1" applyFill="1" applyBorder="1"/>
    <xf numFmtId="43" fontId="0" fillId="0" borderId="5" xfId="1" applyFont="1" applyBorder="1"/>
    <xf numFmtId="166" fontId="0" fillId="0" borderId="5" xfId="1" applyNumberFormat="1" applyFont="1" applyBorder="1"/>
    <xf numFmtId="0" fontId="5" fillId="0" borderId="0" xfId="2" applyAlignment="1">
      <alignment horizontal="right"/>
    </xf>
    <xf numFmtId="41" fontId="5" fillId="8" borderId="0" xfId="2" applyNumberFormat="1" applyFill="1"/>
    <xf numFmtId="41" fontId="5" fillId="0" borderId="0" xfId="2" applyNumberFormat="1"/>
    <xf numFmtId="166" fontId="5" fillId="0" borderId="5" xfId="2" applyNumberFormat="1" applyBorder="1"/>
    <xf numFmtId="166" fontId="5" fillId="0" borderId="0" xfId="2" applyNumberFormat="1"/>
    <xf numFmtId="0" fontId="6" fillId="0" borderId="1" xfId="5" applyFont="1" applyBorder="1"/>
    <xf numFmtId="0" fontId="5" fillId="0" borderId="1" xfId="5" applyBorder="1"/>
    <xf numFmtId="0" fontId="5" fillId="0" borderId="0" xfId="5"/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 vertical="center"/>
    </xf>
    <xf numFmtId="0" fontId="2" fillId="0" borderId="6" xfId="6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8" xfId="5" applyFont="1" applyBorder="1" applyAlignment="1">
      <alignment horizontal="center" vertical="center"/>
    </xf>
    <xf numFmtId="0" fontId="2" fillId="0" borderId="4" xfId="6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1" fillId="0" borderId="0" xfId="4"/>
    <xf numFmtId="14" fontId="1" fillId="3" borderId="4" xfId="6" applyNumberFormat="1" applyFill="1" applyBorder="1"/>
    <xf numFmtId="0" fontId="1" fillId="3" borderId="9" xfId="6" applyFill="1" applyBorder="1" applyAlignment="1">
      <alignment horizontal="left"/>
    </xf>
    <xf numFmtId="0" fontId="1" fillId="3" borderId="4" xfId="6" applyFill="1" applyBorder="1"/>
    <xf numFmtId="169" fontId="0" fillId="3" borderId="4" xfId="7" applyNumberFormat="1" applyFont="1" applyFill="1" applyBorder="1"/>
    <xf numFmtId="170" fontId="0" fillId="0" borderId="4" xfId="8" applyNumberFormat="1" applyFont="1" applyFill="1" applyBorder="1"/>
    <xf numFmtId="0" fontId="1" fillId="3" borderId="3" xfId="6" applyFill="1" applyBorder="1"/>
    <xf numFmtId="169" fontId="0" fillId="3" borderId="3" xfId="7" applyNumberFormat="1" applyFont="1" applyFill="1" applyBorder="1"/>
    <xf numFmtId="0" fontId="10" fillId="0" borderId="0" xfId="0" applyFont="1"/>
    <xf numFmtId="0" fontId="12" fillId="0" borderId="0" xfId="2" applyFont="1"/>
    <xf numFmtId="0" fontId="11" fillId="0" borderId="0" xfId="4" applyFont="1"/>
    <xf numFmtId="0" fontId="0" fillId="0" borderId="0" xfId="0" applyAlignment="1">
      <alignment horizontal="left" indent="1"/>
    </xf>
  </cellXfs>
  <cellStyles count="9">
    <cellStyle name="Comma" xfId="1" builtinId="3"/>
    <cellStyle name="Comma 3" xfId="3" xr:uid="{F7E53185-86B4-4813-BAF2-63735671D982}"/>
    <cellStyle name="Currency 4 2" xfId="8" xr:uid="{F223D26B-CA60-471C-8F03-A065D54830BB}"/>
    <cellStyle name="Currency 5" xfId="7" xr:uid="{3536ACED-D9F1-41E2-8167-EAE6AF08162F}"/>
    <cellStyle name="Normal" xfId="0" builtinId="0"/>
    <cellStyle name="Normal 2 4" xfId="2" xr:uid="{8C09BF5F-B906-43E8-8409-EC29FDA6F1DE}"/>
    <cellStyle name="Normal 4" xfId="4" xr:uid="{899EDA22-10E4-4961-A813-02602EEA1F0E}"/>
    <cellStyle name="Normal 4 2 2" xfId="5" xr:uid="{6E9EBD14-4AEE-4C1E-B150-9CABFE260E52}"/>
    <cellStyle name="Normal 4 3" xfId="6" xr:uid="{1A36D846-965C-4A7E-B5E4-888779FE0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D9E4-05CD-403C-B68F-8140B6E8CF78}">
  <dimension ref="A1:BG128"/>
  <sheetViews>
    <sheetView tabSelected="1" workbookViewId="0">
      <selection activeCell="G17" sqref="G17"/>
    </sheetView>
  </sheetViews>
  <sheetFormatPr defaultRowHeight="14.45"/>
  <cols>
    <col min="1" max="1" width="13.85546875" bestFit="1" customWidth="1"/>
    <col min="2" max="2" width="32.42578125" bestFit="1" customWidth="1"/>
    <col min="3" max="4" width="14.5703125" customWidth="1"/>
    <col min="6" max="6" width="21.140625" style="4" bestFit="1" customWidth="1"/>
    <col min="7" max="8" width="10.42578125" style="4" bestFit="1" customWidth="1"/>
    <col min="9" max="10" width="12.42578125" style="4" bestFit="1" customWidth="1"/>
    <col min="11" max="11" width="8.85546875" style="4"/>
    <col min="12" max="17" width="8.85546875" style="6"/>
    <col min="18" max="58" width="8.85546875" style="4"/>
  </cols>
  <sheetData>
    <row r="1" spans="1:59" ht="30.95">
      <c r="A1" s="1" t="s">
        <v>0</v>
      </c>
      <c r="F1" s="2" t="s">
        <v>1</v>
      </c>
      <c r="G1" s="3"/>
      <c r="H1" s="3"/>
      <c r="I1" s="3"/>
      <c r="J1" s="3"/>
      <c r="K1" s="3"/>
      <c r="O1" s="73"/>
      <c r="P1" s="73"/>
    </row>
    <row r="2" spans="1:59">
      <c r="A2" t="s">
        <v>2</v>
      </c>
      <c r="B2" s="5"/>
      <c r="I2" s="6" t="s">
        <v>3</v>
      </c>
      <c r="J2" s="6"/>
      <c r="K2" s="6"/>
      <c r="O2" s="7">
        <v>2005</v>
      </c>
      <c r="P2" s="8">
        <v>1.2116</v>
      </c>
    </row>
    <row r="3" spans="1:59">
      <c r="A3" t="s">
        <v>4</v>
      </c>
      <c r="B3" s="9">
        <v>2025</v>
      </c>
      <c r="I3" s="6" t="s">
        <v>5</v>
      </c>
      <c r="J3" s="6"/>
      <c r="K3" s="6"/>
      <c r="O3" s="7">
        <v>2006</v>
      </c>
      <c r="P3" s="8">
        <v>1.1341000000000001</v>
      </c>
    </row>
    <row r="4" spans="1:59">
      <c r="A4" s="10" t="s">
        <v>6</v>
      </c>
      <c r="B4" s="9" t="s">
        <v>3</v>
      </c>
      <c r="F4" s="72"/>
      <c r="I4" s="6"/>
      <c r="J4" s="7"/>
      <c r="K4" s="8"/>
      <c r="O4" s="7">
        <v>2007</v>
      </c>
      <c r="P4" s="8">
        <v>1.0748</v>
      </c>
      <c r="BG4" s="4"/>
    </row>
    <row r="5" spans="1:59">
      <c r="A5" t="s">
        <v>7</v>
      </c>
      <c r="B5" s="11">
        <v>1.3977999999999999</v>
      </c>
      <c r="I5" s="6"/>
      <c r="J5" s="6"/>
      <c r="K5" s="6"/>
      <c r="O5" s="7">
        <v>2008</v>
      </c>
      <c r="P5" s="8">
        <v>1.0660000000000001</v>
      </c>
    </row>
    <row r="6" spans="1:59">
      <c r="I6" s="6"/>
      <c r="J6" s="6"/>
      <c r="K6" s="6"/>
      <c r="O6" s="7">
        <v>2009</v>
      </c>
      <c r="P6" s="8">
        <v>1.1419999999999999</v>
      </c>
    </row>
    <row r="7" spans="1:59" ht="18.600000000000001">
      <c r="A7" s="12" t="s">
        <v>8</v>
      </c>
      <c r="I7" s="6"/>
      <c r="J7" s="6"/>
      <c r="K7" s="6"/>
      <c r="O7" s="7">
        <v>2010</v>
      </c>
      <c r="P7" s="8">
        <v>1.0299</v>
      </c>
    </row>
    <row r="8" spans="1:59">
      <c r="A8" s="13"/>
      <c r="C8" s="14" t="str">
        <f>$B$4</f>
        <v>CAD</v>
      </c>
      <c r="D8" s="14" t="str">
        <f>IF($B$4="CAD","USD","CAD")</f>
        <v>USD</v>
      </c>
      <c r="I8" s="6"/>
      <c r="J8" s="6"/>
      <c r="K8" s="6"/>
      <c r="O8" s="7">
        <v>2011</v>
      </c>
      <c r="P8" s="8">
        <v>1.0289999999999999</v>
      </c>
    </row>
    <row r="9" spans="1:59">
      <c r="B9" t="s">
        <v>9</v>
      </c>
      <c r="C9" s="15"/>
      <c r="D9" s="16">
        <f>IF($C$8="CAD",C9/$B$5,C9*$B$5)</f>
        <v>0</v>
      </c>
      <c r="I9" s="6"/>
      <c r="J9" s="6"/>
      <c r="K9" s="6"/>
      <c r="O9" s="7">
        <v>2012</v>
      </c>
      <c r="P9" s="8">
        <v>0.99958007999999998</v>
      </c>
    </row>
    <row r="10" spans="1:59">
      <c r="B10" t="s">
        <v>10</v>
      </c>
      <c r="C10" s="15"/>
      <c r="D10" s="16">
        <f t="shared" ref="D10:D11" si="0">IF($C$8="CAD",C10/$B$5,C10*$B$5)</f>
        <v>0</v>
      </c>
      <c r="I10" s="6"/>
      <c r="J10" s="6"/>
      <c r="K10" s="6"/>
      <c r="O10" s="7">
        <v>2013</v>
      </c>
      <c r="P10" s="8">
        <v>1.0299148</v>
      </c>
    </row>
    <row r="11" spans="1:59">
      <c r="B11" t="s">
        <v>10</v>
      </c>
      <c r="C11" s="17"/>
      <c r="D11" s="16">
        <f t="shared" si="0"/>
        <v>0</v>
      </c>
      <c r="I11" s="6"/>
      <c r="J11" s="6"/>
      <c r="K11" s="6"/>
      <c r="O11" s="7">
        <v>2014</v>
      </c>
      <c r="P11" s="8">
        <v>1.1044664</v>
      </c>
    </row>
    <row r="12" spans="1:59">
      <c r="B12" t="s">
        <v>11</v>
      </c>
      <c r="C12" s="18">
        <f>SUM(C9:C11)</f>
        <v>0</v>
      </c>
      <c r="D12" s="19">
        <f>SUM(D9:D11)</f>
        <v>0</v>
      </c>
      <c r="I12" s="6"/>
      <c r="J12" s="6"/>
      <c r="K12" s="6"/>
      <c r="O12" s="7">
        <v>2015</v>
      </c>
      <c r="P12" s="8">
        <v>1.2787108</v>
      </c>
    </row>
    <row r="13" spans="1:59">
      <c r="C13" s="20"/>
      <c r="D13" s="16"/>
      <c r="I13" s="6"/>
      <c r="J13" s="6"/>
      <c r="K13" s="6"/>
      <c r="O13" s="7">
        <v>2016</v>
      </c>
      <c r="P13" s="8">
        <v>1.3248063999999999</v>
      </c>
    </row>
    <row r="14" spans="1:59" ht="18.600000000000001">
      <c r="A14" s="12" t="s">
        <v>12</v>
      </c>
      <c r="C14" s="20"/>
      <c r="D14" s="16"/>
      <c r="I14" s="6"/>
      <c r="J14" s="6"/>
      <c r="K14" s="6"/>
      <c r="O14" s="7">
        <v>2017</v>
      </c>
      <c r="P14" s="21">
        <v>1.2986</v>
      </c>
    </row>
    <row r="15" spans="1:59">
      <c r="B15" t="s">
        <v>13</v>
      </c>
      <c r="C15" s="15"/>
      <c r="D15" s="16">
        <f t="shared" ref="D15:D19" si="1">IF($C$8="CAD",C15/$B$5,C15*$B$5)</f>
        <v>0</v>
      </c>
      <c r="I15" s="6"/>
      <c r="J15" s="6"/>
      <c r="K15" s="6"/>
      <c r="O15" s="7">
        <v>2018</v>
      </c>
      <c r="P15" s="21">
        <v>1.2957000000000001</v>
      </c>
    </row>
    <row r="16" spans="1:59">
      <c r="B16" t="s">
        <v>14</v>
      </c>
      <c r="C16" s="15"/>
      <c r="D16" s="16">
        <f t="shared" si="1"/>
        <v>0</v>
      </c>
      <c r="I16" s="6"/>
      <c r="J16" s="6"/>
      <c r="K16" s="6"/>
      <c r="O16" s="7">
        <v>2019</v>
      </c>
      <c r="P16" s="21">
        <v>1.3269</v>
      </c>
    </row>
    <row r="17" spans="1:16">
      <c r="B17" t="s">
        <v>14</v>
      </c>
      <c r="C17" s="15"/>
      <c r="D17" s="16">
        <f t="shared" si="1"/>
        <v>0</v>
      </c>
      <c r="I17" s="6"/>
      <c r="J17" s="6"/>
      <c r="K17" s="6"/>
      <c r="O17" s="22">
        <v>2020</v>
      </c>
      <c r="P17" s="21">
        <v>1.3414999999999999</v>
      </c>
    </row>
    <row r="18" spans="1:16">
      <c r="B18" t="s">
        <v>14</v>
      </c>
      <c r="C18" s="15"/>
      <c r="D18" s="16">
        <f t="shared" si="1"/>
        <v>0</v>
      </c>
      <c r="I18" s="6"/>
      <c r="J18" s="6"/>
      <c r="K18" s="6"/>
      <c r="O18" s="22">
        <v>2021</v>
      </c>
      <c r="P18" s="21">
        <v>1.2535000000000001</v>
      </c>
    </row>
    <row r="19" spans="1:16">
      <c r="B19" t="s">
        <v>15</v>
      </c>
      <c r="C19" s="17"/>
      <c r="D19" s="16">
        <f t="shared" si="1"/>
        <v>0</v>
      </c>
      <c r="I19" s="6"/>
      <c r="J19" s="6"/>
      <c r="K19" s="6"/>
      <c r="O19" s="22">
        <v>2022</v>
      </c>
      <c r="P19" s="23">
        <v>1.3012999999999999</v>
      </c>
    </row>
    <row r="20" spans="1:16">
      <c r="B20" t="s">
        <v>12</v>
      </c>
      <c r="C20" s="18">
        <f>C15+SUM(C16:C18)-C19</f>
        <v>0</v>
      </c>
      <c r="D20" s="19">
        <f>D15+SUM(D16:D18)-D19</f>
        <v>0</v>
      </c>
      <c r="I20" s="6"/>
      <c r="J20" s="6"/>
      <c r="K20" s="6"/>
      <c r="O20" s="22">
        <v>2023</v>
      </c>
      <c r="P20" s="23">
        <v>1.3496999999999999</v>
      </c>
    </row>
    <row r="21" spans="1:16">
      <c r="C21" s="20"/>
      <c r="D21" s="16"/>
      <c r="O21" s="6">
        <v>2024</v>
      </c>
      <c r="P21" s="6">
        <v>1.3697999999999999</v>
      </c>
    </row>
    <row r="22" spans="1:16" ht="18.600000000000001">
      <c r="A22" s="12" t="s">
        <v>16</v>
      </c>
      <c r="C22" s="20"/>
      <c r="D22" s="16"/>
      <c r="F22" s="24" t="s">
        <v>17</v>
      </c>
      <c r="G22" s="25"/>
      <c r="H22" s="25"/>
      <c r="I22" s="25"/>
      <c r="J22" s="25"/>
      <c r="L22" s="6" t="s">
        <v>18</v>
      </c>
      <c r="O22" s="6">
        <v>2025</v>
      </c>
    </row>
    <row r="23" spans="1:16">
      <c r="B23" t="s">
        <v>16</v>
      </c>
      <c r="C23" s="18">
        <f>C12-C20</f>
        <v>0</v>
      </c>
      <c r="D23" s="19">
        <f>D12-D20</f>
        <v>0</v>
      </c>
      <c r="F23" s="25"/>
      <c r="G23" s="25" t="s">
        <v>19</v>
      </c>
      <c r="H23" s="25" t="s">
        <v>20</v>
      </c>
      <c r="I23" s="25" t="str">
        <f>B3&amp;TEXT(" Rates","")</f>
        <v>2025 Rates</v>
      </c>
      <c r="J23" s="25" t="s">
        <v>21</v>
      </c>
      <c r="L23" s="6">
        <v>2012</v>
      </c>
      <c r="M23" s="26">
        <v>0.55500000000000005</v>
      </c>
    </row>
    <row r="24" spans="1:16">
      <c r="C24" s="20"/>
      <c r="D24" s="16"/>
      <c r="F24" s="25" t="s">
        <v>22</v>
      </c>
      <c r="G24" s="27"/>
      <c r="H24" s="28">
        <f>G24*0.621371</f>
        <v>0</v>
      </c>
      <c r="I24" s="25">
        <f>VLOOKUP(B3,$L$23:$M$37,2,FALSE)</f>
        <v>0</v>
      </c>
      <c r="J24" s="29">
        <f>H24*I24</f>
        <v>0</v>
      </c>
      <c r="L24" s="6">
        <v>2013</v>
      </c>
      <c r="M24" s="26">
        <v>0.56499999999999995</v>
      </c>
    </row>
    <row r="25" spans="1:16" ht="18.600000000000001">
      <c r="A25" s="12" t="s">
        <v>23</v>
      </c>
      <c r="C25" s="20"/>
      <c r="D25" s="16"/>
      <c r="F25" s="25" t="s">
        <v>24</v>
      </c>
      <c r="G25" s="27"/>
      <c r="H25" s="28">
        <f>G25*0.621371</f>
        <v>0</v>
      </c>
      <c r="I25" s="25"/>
      <c r="J25" s="25"/>
      <c r="L25" s="6">
        <v>2014</v>
      </c>
      <c r="M25" s="26">
        <v>0.56000000000000005</v>
      </c>
    </row>
    <row r="26" spans="1:16">
      <c r="B26" t="s">
        <v>25</v>
      </c>
      <c r="C26" s="15"/>
      <c r="D26" s="16">
        <f t="shared" ref="D26:D50" si="2">IF($C$8="CAD",C26/$B$5,C26*$B$5)</f>
        <v>0</v>
      </c>
      <c r="F26" s="25" t="s">
        <v>26</v>
      </c>
      <c r="G26" s="30">
        <f>IFERROR(G24/G25,0)</f>
        <v>0</v>
      </c>
      <c r="H26" s="30">
        <f>IFERROR(H24/H25,0)</f>
        <v>0</v>
      </c>
      <c r="I26" s="25"/>
      <c r="J26" s="25"/>
      <c r="L26" s="6">
        <v>2015</v>
      </c>
      <c r="M26" s="26">
        <v>0.57499999999999996</v>
      </c>
    </row>
    <row r="27" spans="1:16">
      <c r="B27" t="s">
        <v>27</v>
      </c>
      <c r="C27" s="15"/>
      <c r="D27" s="16">
        <f t="shared" si="2"/>
        <v>0</v>
      </c>
      <c r="F27" s="25"/>
      <c r="G27" s="31"/>
      <c r="H27" s="25"/>
      <c r="I27" s="25" t="s">
        <v>28</v>
      </c>
      <c r="J27" s="25" t="s">
        <v>28</v>
      </c>
      <c r="L27" s="6">
        <v>2016</v>
      </c>
      <c r="M27" s="26">
        <v>0.54</v>
      </c>
    </row>
    <row r="28" spans="1:16">
      <c r="B28" t="s">
        <v>29</v>
      </c>
      <c r="C28" s="15"/>
      <c r="D28" s="16">
        <f t="shared" si="2"/>
        <v>0</v>
      </c>
      <c r="F28" s="25"/>
      <c r="G28" s="25" t="s">
        <v>3</v>
      </c>
      <c r="H28" s="25" t="s">
        <v>5</v>
      </c>
      <c r="I28" s="25" t="s">
        <v>3</v>
      </c>
      <c r="J28" s="25" t="s">
        <v>5</v>
      </c>
      <c r="L28" s="6">
        <v>2017</v>
      </c>
      <c r="M28" s="26">
        <v>0.53500000000000003</v>
      </c>
    </row>
    <row r="29" spans="1:16">
      <c r="B29" t="s">
        <v>30</v>
      </c>
      <c r="C29" s="15"/>
      <c r="D29" s="16">
        <f t="shared" si="2"/>
        <v>0</v>
      </c>
      <c r="F29" s="25" t="s">
        <v>31</v>
      </c>
      <c r="G29" s="27"/>
      <c r="H29" s="28">
        <f t="shared" ref="H29:H37" si="3">G29/$B$5</f>
        <v>0</v>
      </c>
      <c r="I29" s="28">
        <f t="shared" ref="I29:J37" si="4">IFERROR(G29*$H$24/$H$25,0)</f>
        <v>0</v>
      </c>
      <c r="J29" s="28">
        <f t="shared" si="4"/>
        <v>0</v>
      </c>
      <c r="L29" s="6">
        <v>2018</v>
      </c>
      <c r="M29" s="26">
        <v>0.54500000000000004</v>
      </c>
    </row>
    <row r="30" spans="1:16">
      <c r="B30" t="s">
        <v>32</v>
      </c>
      <c r="C30" s="15"/>
      <c r="D30" s="16">
        <f t="shared" si="2"/>
        <v>0</v>
      </c>
      <c r="F30" s="25" t="s">
        <v>33</v>
      </c>
      <c r="G30" s="27"/>
      <c r="H30" s="28">
        <f t="shared" si="3"/>
        <v>0</v>
      </c>
      <c r="I30" s="28">
        <f t="shared" si="4"/>
        <v>0</v>
      </c>
      <c r="J30" s="28">
        <f t="shared" si="4"/>
        <v>0</v>
      </c>
      <c r="L30" s="6">
        <v>2019</v>
      </c>
      <c r="M30" s="26">
        <v>0.57999999999999996</v>
      </c>
    </row>
    <row r="31" spans="1:16">
      <c r="B31" t="s">
        <v>34</v>
      </c>
      <c r="C31" s="15"/>
      <c r="D31" s="16">
        <f t="shared" si="2"/>
        <v>0</v>
      </c>
      <c r="F31" s="25" t="s">
        <v>30</v>
      </c>
      <c r="G31" s="27"/>
      <c r="H31" s="28">
        <f t="shared" si="3"/>
        <v>0</v>
      </c>
      <c r="I31" s="28">
        <f t="shared" si="4"/>
        <v>0</v>
      </c>
      <c r="J31" s="28">
        <f t="shared" si="4"/>
        <v>0</v>
      </c>
      <c r="L31" s="6">
        <v>2020</v>
      </c>
      <c r="M31" s="26">
        <v>0.57499999999999996</v>
      </c>
    </row>
    <row r="32" spans="1:16">
      <c r="B32" t="s">
        <v>35</v>
      </c>
      <c r="C32" s="15"/>
      <c r="D32" s="16">
        <f t="shared" si="2"/>
        <v>0</v>
      </c>
      <c r="F32" s="25" t="s">
        <v>36</v>
      </c>
      <c r="G32" s="27"/>
      <c r="H32" s="28">
        <f t="shared" si="3"/>
        <v>0</v>
      </c>
      <c r="I32" s="28">
        <f t="shared" si="4"/>
        <v>0</v>
      </c>
      <c r="J32" s="28">
        <f t="shared" si="4"/>
        <v>0</v>
      </c>
      <c r="L32" s="6">
        <v>2021</v>
      </c>
      <c r="M32" s="26">
        <v>0.56000000000000005</v>
      </c>
    </row>
    <row r="33" spans="2:14">
      <c r="B33" t="s">
        <v>37</v>
      </c>
      <c r="C33" s="15"/>
      <c r="D33" s="16">
        <f t="shared" si="2"/>
        <v>0</v>
      </c>
      <c r="F33" s="25" t="s">
        <v>38</v>
      </c>
      <c r="G33" s="27"/>
      <c r="H33" s="28">
        <f t="shared" si="3"/>
        <v>0</v>
      </c>
      <c r="I33" s="28">
        <f t="shared" si="4"/>
        <v>0</v>
      </c>
      <c r="J33" s="28">
        <f t="shared" si="4"/>
        <v>0</v>
      </c>
      <c r="L33" s="6">
        <v>2022</v>
      </c>
      <c r="M33" s="26">
        <v>0.58499999999999996</v>
      </c>
      <c r="N33" s="6" t="s">
        <v>39</v>
      </c>
    </row>
    <row r="34" spans="2:14">
      <c r="B34" t="s">
        <v>40</v>
      </c>
      <c r="C34" s="15"/>
      <c r="D34" s="16">
        <f t="shared" si="2"/>
        <v>0</v>
      </c>
      <c r="F34" s="25" t="s">
        <v>41</v>
      </c>
      <c r="G34" s="27"/>
      <c r="H34" s="28">
        <f t="shared" si="3"/>
        <v>0</v>
      </c>
      <c r="I34" s="28">
        <f t="shared" si="4"/>
        <v>0</v>
      </c>
      <c r="J34" s="28">
        <f t="shared" si="4"/>
        <v>0</v>
      </c>
      <c r="L34" s="6">
        <v>2022</v>
      </c>
      <c r="M34" s="26">
        <v>0.625</v>
      </c>
      <c r="N34" s="6" t="s">
        <v>42</v>
      </c>
    </row>
    <row r="35" spans="2:14">
      <c r="B35" t="s">
        <v>43</v>
      </c>
      <c r="C35" s="15"/>
      <c r="D35" s="16">
        <f t="shared" si="2"/>
        <v>0</v>
      </c>
      <c r="F35" s="25" t="s">
        <v>44</v>
      </c>
      <c r="G35" s="27"/>
      <c r="H35" s="28">
        <f t="shared" si="3"/>
        <v>0</v>
      </c>
      <c r="I35" s="28">
        <f t="shared" si="4"/>
        <v>0</v>
      </c>
      <c r="J35" s="28">
        <f t="shared" si="4"/>
        <v>0</v>
      </c>
      <c r="L35" s="6">
        <v>2023</v>
      </c>
      <c r="M35" s="26">
        <v>0.65500000000000003</v>
      </c>
    </row>
    <row r="36" spans="2:14">
      <c r="B36" t="s">
        <v>45</v>
      </c>
      <c r="C36" s="15"/>
      <c r="D36" s="16">
        <f t="shared" si="2"/>
        <v>0</v>
      </c>
      <c r="F36" s="25" t="s">
        <v>46</v>
      </c>
      <c r="G36" s="27"/>
      <c r="H36" s="28">
        <f t="shared" si="3"/>
        <v>0</v>
      </c>
      <c r="I36" s="28">
        <f t="shared" si="4"/>
        <v>0</v>
      </c>
      <c r="J36" s="28">
        <f t="shared" si="4"/>
        <v>0</v>
      </c>
      <c r="L36" s="6">
        <v>2024</v>
      </c>
      <c r="M36" s="26">
        <v>0.67</v>
      </c>
    </row>
    <row r="37" spans="2:14">
      <c r="B37" t="s">
        <v>47</v>
      </c>
      <c r="C37" s="15"/>
      <c r="D37" s="16">
        <f t="shared" si="2"/>
        <v>0</v>
      </c>
      <c r="F37" s="25" t="s">
        <v>48</v>
      </c>
      <c r="G37" s="27"/>
      <c r="H37" s="28">
        <f t="shared" si="3"/>
        <v>0</v>
      </c>
      <c r="I37" s="28">
        <f t="shared" si="4"/>
        <v>0</v>
      </c>
      <c r="J37" s="28">
        <f t="shared" si="4"/>
        <v>0</v>
      </c>
      <c r="L37" s="6">
        <v>2025</v>
      </c>
    </row>
    <row r="38" spans="2:14">
      <c r="B38" t="s">
        <v>49</v>
      </c>
      <c r="C38" s="15"/>
      <c r="D38" s="16">
        <f t="shared" si="2"/>
        <v>0</v>
      </c>
      <c r="F38" s="25" t="s">
        <v>50</v>
      </c>
      <c r="G38" s="32"/>
      <c r="H38" s="28"/>
      <c r="I38" s="28"/>
      <c r="J38" s="33"/>
    </row>
    <row r="39" spans="2:14">
      <c r="B39" t="s">
        <v>51</v>
      </c>
      <c r="C39" s="15"/>
      <c r="D39" s="16">
        <f t="shared" si="2"/>
        <v>0</v>
      </c>
      <c r="F39" s="25" t="s">
        <v>11</v>
      </c>
      <c r="G39" s="34">
        <f>SUM(G29:G38)</f>
        <v>0</v>
      </c>
      <c r="H39" s="34">
        <f>SUM(H29:H38)</f>
        <v>0</v>
      </c>
      <c r="I39" s="34">
        <f>SUM(I29:I38)</f>
        <v>0</v>
      </c>
      <c r="J39" s="35">
        <f>SUM(J29:J38)</f>
        <v>0</v>
      </c>
    </row>
    <row r="40" spans="2:14">
      <c r="B40" t="s">
        <v>52</v>
      </c>
      <c r="C40" s="15"/>
      <c r="D40" s="16">
        <f t="shared" si="2"/>
        <v>0</v>
      </c>
      <c r="G40" s="36"/>
      <c r="H40" s="36"/>
      <c r="I40" s="37" t="s">
        <v>53</v>
      </c>
      <c r="J40" s="38">
        <f>MAX(J24,J39)</f>
        <v>0</v>
      </c>
    </row>
    <row r="41" spans="2:14">
      <c r="B41" t="s">
        <v>54</v>
      </c>
      <c r="C41" s="15"/>
      <c r="D41" s="16">
        <f t="shared" si="2"/>
        <v>0</v>
      </c>
    </row>
    <row r="42" spans="2:14">
      <c r="B42" t="s">
        <v>55</v>
      </c>
      <c r="C42" s="15"/>
      <c r="D42" s="16">
        <f t="shared" si="2"/>
        <v>0</v>
      </c>
      <c r="F42" s="25"/>
      <c r="G42" s="25"/>
      <c r="H42" s="25"/>
      <c r="I42" s="25"/>
      <c r="J42" s="25"/>
    </row>
    <row r="43" spans="2:14">
      <c r="B43" t="s">
        <v>56</v>
      </c>
      <c r="C43" s="15"/>
      <c r="D43" s="16">
        <f t="shared" si="2"/>
        <v>0</v>
      </c>
      <c r="F43" s="24" t="s">
        <v>57</v>
      </c>
      <c r="G43" s="25"/>
      <c r="H43" s="25"/>
      <c r="I43" s="25"/>
      <c r="J43" s="25"/>
    </row>
    <row r="44" spans="2:14">
      <c r="B44" t="s">
        <v>58</v>
      </c>
      <c r="C44" s="15"/>
      <c r="D44" s="39">
        <f>J40-J38</f>
        <v>0</v>
      </c>
      <c r="F44" s="25" t="s">
        <v>59</v>
      </c>
      <c r="G44" s="27"/>
      <c r="H44" s="25"/>
      <c r="I44" s="25"/>
      <c r="J44" s="25"/>
    </row>
    <row r="45" spans="2:14">
      <c r="B45" t="s">
        <v>60</v>
      </c>
      <c r="C45" s="15"/>
      <c r="D45" s="40">
        <f>+J38</f>
        <v>0</v>
      </c>
      <c r="F45" s="25" t="s">
        <v>61</v>
      </c>
      <c r="G45" s="27"/>
      <c r="H45" s="25"/>
      <c r="I45" s="25"/>
      <c r="J45" s="25"/>
    </row>
    <row r="46" spans="2:14">
      <c r="B46" t="s">
        <v>44</v>
      </c>
      <c r="C46" s="15"/>
      <c r="D46" s="16">
        <f t="shared" si="2"/>
        <v>0</v>
      </c>
      <c r="F46" s="25" t="s">
        <v>26</v>
      </c>
      <c r="G46" s="30">
        <f>IFERROR(G44/G45,0)</f>
        <v>0</v>
      </c>
      <c r="H46" s="25"/>
      <c r="I46" s="25"/>
      <c r="J46" s="25"/>
    </row>
    <row r="47" spans="2:14">
      <c r="B47" t="s">
        <v>46</v>
      </c>
      <c r="C47" s="15"/>
      <c r="D47" s="16">
        <f t="shared" si="2"/>
        <v>0</v>
      </c>
      <c r="F47" s="25"/>
      <c r="G47" s="31"/>
      <c r="H47" s="25"/>
      <c r="I47" s="25" t="s">
        <v>28</v>
      </c>
      <c r="J47" s="25" t="s">
        <v>28</v>
      </c>
    </row>
    <row r="48" spans="2:14">
      <c r="B48" t="s">
        <v>48</v>
      </c>
      <c r="C48" s="15"/>
      <c r="D48" s="16">
        <f t="shared" si="2"/>
        <v>0</v>
      </c>
      <c r="F48" s="25"/>
      <c r="G48" s="25" t="s">
        <v>3</v>
      </c>
      <c r="H48" s="25" t="s">
        <v>5</v>
      </c>
      <c r="I48" s="25" t="s">
        <v>3</v>
      </c>
      <c r="J48" s="25" t="s">
        <v>5</v>
      </c>
    </row>
    <row r="49" spans="1:10">
      <c r="B49" t="s">
        <v>62</v>
      </c>
      <c r="C49" s="15"/>
      <c r="D49" s="16">
        <f t="shared" si="2"/>
        <v>0</v>
      </c>
      <c r="F49" s="25" t="s">
        <v>63</v>
      </c>
      <c r="G49" s="27"/>
      <c r="H49" s="28">
        <f t="shared" ref="H49:H57" si="5">G49/$B$5</f>
        <v>0</v>
      </c>
      <c r="I49" s="28">
        <f t="shared" ref="I49:J57" si="6">IFERROR(G49*$G$44/$G$45,0)</f>
        <v>0</v>
      </c>
      <c r="J49" s="28">
        <f t="shared" si="6"/>
        <v>0</v>
      </c>
    </row>
    <row r="50" spans="1:10">
      <c r="B50" t="s">
        <v>64</v>
      </c>
      <c r="C50" s="17"/>
      <c r="D50" s="16">
        <f t="shared" si="2"/>
        <v>0</v>
      </c>
      <c r="F50" s="25" t="s">
        <v>65</v>
      </c>
      <c r="G50" s="27"/>
      <c r="H50" s="28">
        <f t="shared" si="5"/>
        <v>0</v>
      </c>
      <c r="I50" s="28">
        <f t="shared" si="6"/>
        <v>0</v>
      </c>
      <c r="J50" s="28">
        <f t="shared" si="6"/>
        <v>0</v>
      </c>
    </row>
    <row r="51" spans="1:10">
      <c r="B51" t="s">
        <v>66</v>
      </c>
      <c r="C51" s="18">
        <f>SUM(C26:C50)</f>
        <v>0</v>
      </c>
      <c r="D51" s="19">
        <f>SUM(D26:D50)</f>
        <v>0</v>
      </c>
      <c r="F51" s="25" t="s">
        <v>30</v>
      </c>
      <c r="G51" s="27"/>
      <c r="H51" s="28">
        <f t="shared" si="5"/>
        <v>0</v>
      </c>
      <c r="I51" s="28">
        <f t="shared" si="6"/>
        <v>0</v>
      </c>
      <c r="J51" s="28">
        <f t="shared" si="6"/>
        <v>0</v>
      </c>
    </row>
    <row r="52" spans="1:10">
      <c r="C52" s="20"/>
      <c r="D52" s="16"/>
      <c r="F52" s="25" t="s">
        <v>67</v>
      </c>
      <c r="G52" s="27"/>
      <c r="H52" s="28">
        <f t="shared" si="5"/>
        <v>0</v>
      </c>
      <c r="I52" s="28">
        <f t="shared" si="6"/>
        <v>0</v>
      </c>
      <c r="J52" s="28">
        <f t="shared" si="6"/>
        <v>0</v>
      </c>
    </row>
    <row r="53" spans="1:10" ht="18.600000000000001">
      <c r="A53" s="12" t="s">
        <v>68</v>
      </c>
      <c r="C53" s="41"/>
      <c r="D53" s="42"/>
      <c r="F53" s="25" t="s">
        <v>69</v>
      </c>
      <c r="G53" s="27"/>
      <c r="H53" s="28">
        <f t="shared" si="5"/>
        <v>0</v>
      </c>
      <c r="I53" s="28">
        <f t="shared" si="6"/>
        <v>0</v>
      </c>
      <c r="J53" s="28">
        <f t="shared" si="6"/>
        <v>0</v>
      </c>
    </row>
    <row r="54" spans="1:10">
      <c r="B54" t="s">
        <v>70</v>
      </c>
      <c r="C54" s="41">
        <f>C23-C51</f>
        <v>0</v>
      </c>
      <c r="D54" s="42">
        <f>D23-D51</f>
        <v>0</v>
      </c>
      <c r="F54" s="25" t="s">
        <v>51</v>
      </c>
      <c r="G54" s="27"/>
      <c r="H54" s="28">
        <f t="shared" si="5"/>
        <v>0</v>
      </c>
      <c r="I54" s="28">
        <f t="shared" si="6"/>
        <v>0</v>
      </c>
      <c r="J54" s="28">
        <f t="shared" si="6"/>
        <v>0</v>
      </c>
    </row>
    <row r="55" spans="1:10">
      <c r="C55" s="20"/>
      <c r="D55" s="16"/>
      <c r="F55" s="25" t="s">
        <v>44</v>
      </c>
      <c r="G55" s="27"/>
      <c r="H55" s="28">
        <f t="shared" si="5"/>
        <v>0</v>
      </c>
      <c r="I55" s="28">
        <f t="shared" si="6"/>
        <v>0</v>
      </c>
      <c r="J55" s="28">
        <f t="shared" si="6"/>
        <v>0</v>
      </c>
    </row>
    <row r="56" spans="1:10">
      <c r="B56" t="s">
        <v>71</v>
      </c>
      <c r="C56" s="43">
        <f>IF(I58=0,0,IF(I58&gt;C54,C54,I58))</f>
        <v>0</v>
      </c>
      <c r="D56" s="44">
        <f>J58</f>
        <v>0</v>
      </c>
      <c r="F56" s="25" t="s">
        <v>46</v>
      </c>
      <c r="G56" s="27"/>
      <c r="H56" s="28">
        <f t="shared" si="5"/>
        <v>0</v>
      </c>
      <c r="I56" s="28">
        <f t="shared" si="6"/>
        <v>0</v>
      </c>
      <c r="J56" s="28">
        <f t="shared" si="6"/>
        <v>0</v>
      </c>
    </row>
    <row r="57" spans="1:10">
      <c r="C57" s="20"/>
      <c r="D57" s="16"/>
      <c r="F57" s="25" t="s">
        <v>48</v>
      </c>
      <c r="G57" s="27"/>
      <c r="H57" s="28">
        <f t="shared" si="5"/>
        <v>0</v>
      </c>
      <c r="I57" s="28">
        <f t="shared" si="6"/>
        <v>0</v>
      </c>
      <c r="J57" s="28">
        <f t="shared" si="6"/>
        <v>0</v>
      </c>
    </row>
    <row r="58" spans="1:10" ht="18.600000000000001">
      <c r="A58" s="12" t="s">
        <v>68</v>
      </c>
      <c r="C58" s="20"/>
      <c r="D58" s="16"/>
      <c r="F58" s="25" t="s">
        <v>11</v>
      </c>
      <c r="G58" s="34">
        <f>SUM(G49:G57)</f>
        <v>0</v>
      </c>
      <c r="H58" s="34">
        <f>SUM(H49:H57)</f>
        <v>0</v>
      </c>
      <c r="I58" s="34">
        <f>SUM(I49:I57)</f>
        <v>0</v>
      </c>
      <c r="J58" s="45">
        <f>SUM(J49:J57)</f>
        <v>0</v>
      </c>
    </row>
    <row r="59" spans="1:10" ht="15" thickBot="1">
      <c r="B59" t="s">
        <v>68</v>
      </c>
      <c r="C59" s="46">
        <f>C54-C56</f>
        <v>0</v>
      </c>
      <c r="D59" s="47">
        <f>D54-D56</f>
        <v>0</v>
      </c>
      <c r="H59" s="48" t="s">
        <v>72</v>
      </c>
      <c r="I59" s="49">
        <f>C56</f>
        <v>0</v>
      </c>
      <c r="J59" s="50"/>
    </row>
    <row r="60" spans="1:10" ht="15.6" thickTop="1" thickBot="1">
      <c r="H60" s="48" t="s">
        <v>73</v>
      </c>
      <c r="I60" s="51">
        <f>I58-I59</f>
        <v>0</v>
      </c>
      <c r="J60" s="52"/>
    </row>
    <row r="61" spans="1:10" ht="15" thickTop="1">
      <c r="C61" s="20"/>
      <c r="D61" s="20"/>
    </row>
    <row r="62" spans="1:10">
      <c r="C62" s="20"/>
      <c r="D62" s="20"/>
    </row>
    <row r="63" spans="1:10">
      <c r="A63" s="53" t="s">
        <v>74</v>
      </c>
      <c r="B63" s="54"/>
      <c r="C63" s="54"/>
      <c r="D63" s="54"/>
      <c r="E63" s="54"/>
      <c r="F63" s="54"/>
    </row>
    <row r="64" spans="1:10">
      <c r="A64" s="55"/>
      <c r="B64" s="55"/>
      <c r="C64" s="55"/>
      <c r="D64" s="55"/>
      <c r="E64" s="55"/>
      <c r="F64" s="55"/>
    </row>
    <row r="65" spans="1:58">
      <c r="A65" s="56" t="s">
        <v>75</v>
      </c>
      <c r="B65" s="57" t="s">
        <v>76</v>
      </c>
      <c r="C65" s="58" t="s">
        <v>77</v>
      </c>
      <c r="D65" s="56" t="s">
        <v>78</v>
      </c>
      <c r="E65" s="59" t="s">
        <v>79</v>
      </c>
      <c r="F65" s="56" t="s">
        <v>78</v>
      </c>
    </row>
    <row r="66" spans="1:58">
      <c r="A66" s="60" t="s">
        <v>80</v>
      </c>
      <c r="B66" s="61"/>
      <c r="C66" s="62" t="s">
        <v>81</v>
      </c>
      <c r="D66" s="60" t="s">
        <v>3</v>
      </c>
      <c r="E66" s="63" t="s">
        <v>82</v>
      </c>
      <c r="F66" s="60" t="s">
        <v>5</v>
      </c>
      <c r="G66" s="64"/>
      <c r="H66" s="64"/>
      <c r="I66" s="64"/>
      <c r="J66" s="64"/>
      <c r="K66" s="64"/>
      <c r="L66" s="74"/>
      <c r="M66" s="74"/>
      <c r="N66" s="74"/>
      <c r="O66" s="74"/>
      <c r="P66" s="74"/>
      <c r="Q66" s="7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</row>
    <row r="67" spans="1:58" ht="15">
      <c r="A67" s="65"/>
      <c r="B67" s="66"/>
      <c r="C67" s="67"/>
      <c r="D67" s="68"/>
      <c r="E67" s="75">
        <v>1.3977999999999999</v>
      </c>
      <c r="F67" s="69">
        <f>IF($D$66="CAD",D67/E67,D67*$E$46)</f>
        <v>0</v>
      </c>
      <c r="G67" s="64"/>
      <c r="H67" s="64"/>
      <c r="I67" s="64"/>
      <c r="J67" s="64"/>
      <c r="K67" s="64"/>
      <c r="L67" s="74"/>
      <c r="M67" s="74"/>
      <c r="N67" s="74"/>
      <c r="O67" s="74"/>
      <c r="P67" s="74"/>
      <c r="Q67" s="7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</row>
    <row r="68" spans="1:58" ht="15">
      <c r="A68" s="65"/>
      <c r="B68" s="66"/>
      <c r="C68" s="70"/>
      <c r="D68" s="71"/>
      <c r="E68" s="75">
        <v>1.3977999999999999</v>
      </c>
      <c r="F68" s="69">
        <f t="shared" ref="F68:F77" si="7">IF($D$66="CAD",D68/E68,D68*$E$46)</f>
        <v>0</v>
      </c>
      <c r="G68" s="64"/>
      <c r="H68" s="64"/>
      <c r="I68" s="64"/>
      <c r="J68" s="64"/>
      <c r="K68" s="64"/>
      <c r="L68" s="74"/>
      <c r="M68" s="74"/>
      <c r="N68" s="74"/>
      <c r="O68" s="74"/>
      <c r="P68" s="74"/>
      <c r="Q68" s="7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</row>
    <row r="69" spans="1:58" ht="15">
      <c r="A69" s="65"/>
      <c r="B69" s="66"/>
      <c r="C69" s="70"/>
      <c r="D69" s="71"/>
      <c r="E69" s="75">
        <v>1.3977999999999999</v>
      </c>
      <c r="F69" s="69">
        <f t="shared" si="7"/>
        <v>0</v>
      </c>
      <c r="G69" s="64"/>
      <c r="H69" s="64"/>
      <c r="I69" s="64"/>
      <c r="J69" s="64"/>
      <c r="K69" s="64"/>
      <c r="L69" s="74"/>
      <c r="M69" s="74"/>
      <c r="N69" s="74"/>
      <c r="O69" s="74"/>
      <c r="P69" s="74"/>
      <c r="Q69" s="7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</row>
    <row r="70" spans="1:58" ht="15">
      <c r="A70" s="65"/>
      <c r="B70" s="66"/>
      <c r="C70" s="70"/>
      <c r="D70" s="71"/>
      <c r="E70" s="75">
        <v>1.3977999999999999</v>
      </c>
      <c r="F70" s="69">
        <f t="shared" si="7"/>
        <v>0</v>
      </c>
      <c r="G70" s="64"/>
      <c r="H70" s="64"/>
      <c r="I70" s="64"/>
      <c r="J70" s="64"/>
      <c r="K70" s="64"/>
      <c r="L70" s="74"/>
      <c r="M70" s="74"/>
      <c r="N70" s="74"/>
      <c r="O70" s="74"/>
      <c r="P70" s="74"/>
      <c r="Q70" s="7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</row>
    <row r="71" spans="1:58" ht="15">
      <c r="A71" s="65"/>
      <c r="B71" s="66"/>
      <c r="C71" s="70"/>
      <c r="D71" s="71"/>
      <c r="E71" s="75">
        <v>1.3977999999999999</v>
      </c>
      <c r="F71" s="69">
        <f t="shared" si="7"/>
        <v>0</v>
      </c>
      <c r="G71" s="64"/>
      <c r="H71" s="64"/>
      <c r="I71" s="64"/>
      <c r="J71" s="64"/>
      <c r="K71" s="64"/>
      <c r="L71" s="74"/>
      <c r="M71" s="74"/>
      <c r="N71" s="74"/>
      <c r="O71" s="74"/>
      <c r="P71" s="74"/>
      <c r="Q71" s="7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</row>
    <row r="72" spans="1:58" ht="15">
      <c r="A72" s="65"/>
      <c r="B72" s="66"/>
      <c r="C72" s="70"/>
      <c r="D72" s="71"/>
      <c r="E72" s="75">
        <v>1.3977999999999999</v>
      </c>
      <c r="F72" s="69">
        <f t="shared" si="7"/>
        <v>0</v>
      </c>
      <c r="G72" s="64"/>
      <c r="H72" s="64"/>
      <c r="I72" s="64"/>
      <c r="J72" s="64"/>
      <c r="K72" s="64"/>
      <c r="L72" s="74"/>
      <c r="M72" s="74"/>
      <c r="N72" s="74"/>
      <c r="O72" s="74"/>
      <c r="P72" s="74"/>
      <c r="Q72" s="7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</row>
    <row r="73" spans="1:58" ht="15">
      <c r="A73" s="65"/>
      <c r="B73" s="66"/>
      <c r="C73" s="70"/>
      <c r="D73" s="71"/>
      <c r="E73" s="75">
        <v>1.3977999999999999</v>
      </c>
      <c r="F73" s="69">
        <f t="shared" si="7"/>
        <v>0</v>
      </c>
      <c r="G73" s="64"/>
      <c r="H73" s="64"/>
      <c r="I73" s="64"/>
      <c r="J73" s="64"/>
      <c r="K73" s="64"/>
      <c r="L73" s="74"/>
      <c r="M73" s="74"/>
      <c r="N73" s="74"/>
      <c r="O73" s="74"/>
      <c r="P73" s="74"/>
      <c r="Q73" s="7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</row>
    <row r="74" spans="1:58" ht="15">
      <c r="A74" s="65"/>
      <c r="B74" s="66"/>
      <c r="C74" s="70"/>
      <c r="D74" s="71"/>
      <c r="E74" s="75">
        <v>1.3977999999999999</v>
      </c>
      <c r="F74" s="69">
        <f t="shared" si="7"/>
        <v>0</v>
      </c>
      <c r="G74" s="64"/>
      <c r="H74" s="64"/>
      <c r="I74" s="64"/>
      <c r="J74" s="64"/>
      <c r="K74" s="64"/>
      <c r="L74" s="74"/>
      <c r="M74" s="74"/>
      <c r="N74" s="74"/>
      <c r="O74" s="74"/>
      <c r="P74" s="74"/>
      <c r="Q74" s="7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</row>
    <row r="75" spans="1:58" ht="15">
      <c r="A75" s="65"/>
      <c r="B75" s="66"/>
      <c r="C75" s="70"/>
      <c r="D75" s="71"/>
      <c r="E75" s="75">
        <v>1.3977999999999999</v>
      </c>
      <c r="F75" s="69">
        <f t="shared" si="7"/>
        <v>0</v>
      </c>
      <c r="G75" s="64"/>
      <c r="H75" s="64"/>
      <c r="I75" s="64"/>
      <c r="J75" s="64"/>
      <c r="K75" s="64"/>
      <c r="L75" s="74"/>
      <c r="M75" s="74"/>
      <c r="N75" s="74"/>
      <c r="O75" s="74"/>
      <c r="P75" s="74"/>
      <c r="Q75" s="7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</row>
    <row r="76" spans="1:58" ht="15">
      <c r="A76" s="65"/>
      <c r="B76" s="66"/>
      <c r="C76" s="70"/>
      <c r="D76" s="71"/>
      <c r="E76" s="75">
        <v>1.3977999999999999</v>
      </c>
      <c r="F76" s="69">
        <f t="shared" si="7"/>
        <v>0</v>
      </c>
      <c r="G76" s="64"/>
      <c r="H76" s="64"/>
      <c r="I76" s="64"/>
      <c r="J76" s="64"/>
      <c r="K76" s="64"/>
      <c r="L76" s="74"/>
      <c r="M76" s="74"/>
      <c r="N76" s="74"/>
      <c r="O76" s="74"/>
      <c r="P76" s="74"/>
      <c r="Q76" s="7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</row>
    <row r="77" spans="1:58" ht="15">
      <c r="A77" s="65"/>
      <c r="B77" s="66"/>
      <c r="C77" s="70"/>
      <c r="D77" s="71"/>
      <c r="E77" s="75">
        <v>1.3977999999999999</v>
      </c>
      <c r="F77" s="69">
        <f t="shared" si="7"/>
        <v>0</v>
      </c>
      <c r="G77" s="64"/>
      <c r="H77" s="64"/>
      <c r="I77" s="64"/>
      <c r="J77" s="64"/>
      <c r="K77" s="64"/>
      <c r="L77" s="74"/>
      <c r="M77" s="74"/>
      <c r="N77" s="74"/>
      <c r="O77" s="74"/>
      <c r="P77" s="74"/>
      <c r="Q77" s="7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</row>
    <row r="78" spans="1:58">
      <c r="C78" s="20"/>
      <c r="D78" s="20"/>
      <c r="F78" s="64"/>
      <c r="G78" s="64"/>
      <c r="H78" s="64"/>
      <c r="I78" s="64"/>
      <c r="J78" s="64"/>
      <c r="K78" s="64"/>
      <c r="L78" s="74"/>
      <c r="M78" s="74"/>
      <c r="N78" s="74"/>
      <c r="O78" s="74"/>
      <c r="P78" s="74"/>
      <c r="Q78" s="7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</row>
    <row r="79" spans="1:58">
      <c r="C79" s="20"/>
      <c r="D79" s="20"/>
      <c r="F79" s="64"/>
      <c r="G79" s="64"/>
      <c r="H79" s="64"/>
      <c r="I79" s="64"/>
      <c r="J79" s="64"/>
      <c r="K79" s="64"/>
      <c r="L79" s="74"/>
      <c r="M79" s="74"/>
      <c r="N79" s="74"/>
      <c r="O79" s="74"/>
      <c r="P79" s="74"/>
      <c r="Q79" s="7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</row>
    <row r="80" spans="1:58">
      <c r="C80" s="20"/>
      <c r="D80" s="20"/>
      <c r="F80" s="64"/>
      <c r="G80" s="64"/>
      <c r="H80" s="64"/>
      <c r="I80" s="64"/>
      <c r="J80" s="64"/>
      <c r="K80" s="64"/>
      <c r="L80" s="74"/>
      <c r="M80" s="74"/>
      <c r="N80" s="74"/>
      <c r="O80" s="74"/>
      <c r="P80" s="74"/>
      <c r="Q80" s="7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</row>
    <row r="81" spans="3:58">
      <c r="C81" s="20"/>
      <c r="D81" s="20"/>
      <c r="F81" s="64"/>
      <c r="G81" s="64"/>
      <c r="H81" s="64"/>
      <c r="I81" s="64"/>
      <c r="J81" s="64"/>
      <c r="K81" s="64"/>
      <c r="L81" s="74"/>
      <c r="M81" s="74"/>
      <c r="N81" s="74"/>
      <c r="O81" s="74"/>
      <c r="P81" s="74"/>
      <c r="Q81" s="7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</row>
    <row r="82" spans="3:58">
      <c r="C82" s="20"/>
      <c r="D82" s="20"/>
    </row>
    <row r="83" spans="3:58">
      <c r="C83" s="20"/>
      <c r="D83" s="20"/>
    </row>
    <row r="84" spans="3:58">
      <c r="C84" s="20"/>
      <c r="D84" s="20"/>
    </row>
    <row r="85" spans="3:58">
      <c r="C85" s="20"/>
      <c r="D85" s="20"/>
    </row>
    <row r="86" spans="3:58">
      <c r="C86" s="20"/>
      <c r="D86" s="20"/>
    </row>
    <row r="87" spans="3:58">
      <c r="C87" s="20"/>
      <c r="D87" s="20"/>
    </row>
    <row r="88" spans="3:58">
      <c r="C88" s="20"/>
      <c r="D88" s="20"/>
    </row>
    <row r="89" spans="3:58">
      <c r="C89" s="20"/>
      <c r="D89" s="20"/>
    </row>
    <row r="90" spans="3:58">
      <c r="C90" s="20"/>
      <c r="D90" s="20"/>
    </row>
    <row r="91" spans="3:58">
      <c r="C91" s="20"/>
      <c r="D91" s="20"/>
    </row>
    <row r="92" spans="3:58">
      <c r="C92" s="20"/>
      <c r="D92" s="20"/>
    </row>
    <row r="93" spans="3:58">
      <c r="C93" s="20"/>
      <c r="D93" s="20"/>
    </row>
    <row r="94" spans="3:58">
      <c r="C94" s="20"/>
      <c r="D94" s="20"/>
    </row>
    <row r="95" spans="3:58">
      <c r="C95" s="20"/>
      <c r="D95" s="20"/>
    </row>
    <row r="96" spans="3:58">
      <c r="C96" s="20"/>
      <c r="D96" s="20"/>
    </row>
    <row r="97" spans="3:4">
      <c r="C97" s="20"/>
      <c r="D97" s="20"/>
    </row>
    <row r="98" spans="3:4">
      <c r="C98" s="20"/>
      <c r="D98" s="20"/>
    </row>
    <row r="99" spans="3:4">
      <c r="C99" s="20"/>
      <c r="D99" s="20"/>
    </row>
    <row r="100" spans="3:4">
      <c r="C100" s="20"/>
      <c r="D100" s="20"/>
    </row>
    <row r="101" spans="3:4">
      <c r="C101" s="20"/>
      <c r="D101" s="20"/>
    </row>
    <row r="102" spans="3:4">
      <c r="C102" s="20"/>
      <c r="D102" s="20"/>
    </row>
    <row r="103" spans="3:4">
      <c r="C103" s="20"/>
      <c r="D103" s="20"/>
    </row>
    <row r="104" spans="3:4">
      <c r="C104" s="20"/>
      <c r="D104" s="20"/>
    </row>
    <row r="105" spans="3:4">
      <c r="C105" s="20"/>
      <c r="D105" s="20"/>
    </row>
    <row r="106" spans="3:4">
      <c r="C106" s="20"/>
      <c r="D106" s="20"/>
    </row>
    <row r="107" spans="3:4">
      <c r="C107" s="20"/>
      <c r="D107" s="20"/>
    </row>
    <row r="108" spans="3:4">
      <c r="C108" s="20"/>
      <c r="D108" s="20"/>
    </row>
    <row r="109" spans="3:4">
      <c r="C109" s="20"/>
      <c r="D109" s="20"/>
    </row>
    <row r="110" spans="3:4">
      <c r="C110" s="20"/>
      <c r="D110" s="20"/>
    </row>
    <row r="111" spans="3:4">
      <c r="C111" s="20"/>
      <c r="D111" s="20"/>
    </row>
    <row r="112" spans="3:4">
      <c r="C112" s="20"/>
      <c r="D112" s="20"/>
    </row>
    <row r="113" spans="3:4">
      <c r="C113" s="20"/>
      <c r="D113" s="20"/>
    </row>
    <row r="114" spans="3:4">
      <c r="C114" s="20"/>
      <c r="D114" s="20"/>
    </row>
    <row r="115" spans="3:4">
      <c r="C115" s="20"/>
      <c r="D115" s="20"/>
    </row>
    <row r="116" spans="3:4">
      <c r="C116" s="20"/>
      <c r="D116" s="20"/>
    </row>
    <row r="117" spans="3:4">
      <c r="C117" s="20"/>
      <c r="D117" s="20"/>
    </row>
    <row r="118" spans="3:4">
      <c r="C118" s="20"/>
      <c r="D118" s="20"/>
    </row>
    <row r="119" spans="3:4">
      <c r="C119" s="20"/>
      <c r="D119" s="20"/>
    </row>
    <row r="120" spans="3:4">
      <c r="C120" s="20"/>
      <c r="D120" s="20"/>
    </row>
    <row r="121" spans="3:4">
      <c r="C121" s="20"/>
      <c r="D121" s="20"/>
    </row>
    <row r="122" spans="3:4">
      <c r="C122" s="20"/>
      <c r="D122" s="20"/>
    </row>
    <row r="123" spans="3:4">
      <c r="C123" s="20"/>
      <c r="D123" s="20"/>
    </row>
    <row r="124" spans="3:4">
      <c r="C124" s="20"/>
      <c r="D124" s="20"/>
    </row>
    <row r="125" spans="3:4">
      <c r="C125" s="20"/>
      <c r="D125" s="20"/>
    </row>
    <row r="126" spans="3:4">
      <c r="C126" s="20"/>
      <c r="D126" s="20"/>
    </row>
    <row r="127" spans="3:4">
      <c r="C127" s="20"/>
      <c r="D127" s="20"/>
    </row>
    <row r="128" spans="3:4">
      <c r="C128" s="20"/>
      <c r="D128" s="20"/>
    </row>
  </sheetData>
  <dataValidations count="1">
    <dataValidation type="list" allowBlank="1" showInputMessage="1" showErrorMessage="1" sqref="B4" xr:uid="{7620EA61-57CC-4EB4-B4CB-C5DC168235C5}">
      <formula1>$I$2:$I$3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Teigo Shimizu</dc:creator>
  <cp:keywords/>
  <dc:description/>
  <cp:lastModifiedBy/>
  <cp:revision/>
  <dcterms:created xsi:type="dcterms:W3CDTF">2024-02-13T23:29:19Z</dcterms:created>
  <dcterms:modified xsi:type="dcterms:W3CDTF">2026-02-27T21:51:24Z</dcterms:modified>
  <cp:category/>
  <cp:contentStatus/>
</cp:coreProperties>
</file>